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630" windowWidth="24120" windowHeight="11250" activeTab="1"/>
  </bookViews>
  <sheets>
    <sheet name="Curva Arbitraria" sheetId="3" r:id="rId1"/>
    <sheet name="S modificata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S13" i="3" l="1"/>
  <c r="R13" i="3"/>
  <c r="O13" i="3"/>
  <c r="L13" i="3"/>
  <c r="J13" i="3"/>
  <c r="K13" i="3"/>
  <c r="T18" i="3"/>
  <c r="M13" i="3" l="1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R20" i="2" s="1"/>
  <c r="N13" i="3" l="1"/>
  <c r="K20" i="2"/>
  <c r="O20" i="2"/>
  <c r="S20" i="2"/>
  <c r="L20" i="2"/>
  <c r="P20" i="2"/>
  <c r="I20" i="2"/>
  <c r="M20" i="2"/>
  <c r="Q20" i="2"/>
  <c r="J20" i="2"/>
  <c r="N20" i="2"/>
  <c r="P13" i="3" l="1"/>
  <c r="Q13" i="3" l="1"/>
  <c r="T14" i="3" l="1"/>
  <c r="U18" i="3" s="1"/>
  <c r="J18" i="3" l="1"/>
  <c r="K18" i="3"/>
  <c r="I18" i="3"/>
  <c r="I20" i="3" s="1"/>
  <c r="L18" i="3"/>
  <c r="M18" i="3"/>
  <c r="N18" i="3"/>
  <c r="O18" i="3"/>
  <c r="P18" i="3"/>
  <c r="Q18" i="3"/>
  <c r="R18" i="3"/>
  <c r="S18" i="3"/>
  <c r="J20" i="3" l="1"/>
  <c r="K20" i="3" s="1"/>
  <c r="L20" i="3" s="1"/>
  <c r="M20" i="3" s="1"/>
  <c r="N20" i="3" s="1"/>
  <c r="O20" i="3" s="1"/>
  <c r="P20" i="3" s="1"/>
  <c r="Q20" i="3" s="1"/>
  <c r="R20" i="3" s="1"/>
</calcChain>
</file>

<file path=xl/sharedStrings.xml><?xml version="1.0" encoding="utf-8"?>
<sst xmlns="http://schemas.openxmlformats.org/spreadsheetml/2006/main" count="31" uniqueCount="23">
  <si>
    <t>Nuova curva</t>
  </si>
  <si>
    <t>Curva Base</t>
  </si>
  <si>
    <t>a</t>
  </si>
  <si>
    <t>tau</t>
  </si>
  <si>
    <t>m</t>
  </si>
  <si>
    <t>n</t>
  </si>
  <si>
    <t>=</t>
  </si>
  <si>
    <t>Offset</t>
  </si>
  <si>
    <t>Direzione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</si>
  <si>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</si>
  <si>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</si>
  <si>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</si>
  <si>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</si>
  <si>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</si>
  <si>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</si>
  <si>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</si>
  <si>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</si>
  <si>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</si>
  <si>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</si>
  <si>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</si>
  <si>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</si>
  <si>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CAGR Variazione</t>
  </si>
  <si>
    <t>Var 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</si>
</sst>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9" fontId="1" fillId="0" borderId="0" xfId="1" applyFont="1"/>
    <xf numFmtId="9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164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93559832798675E-2"/>
          <c:y val="5.1400554097404488E-2"/>
          <c:w val="0.9386711383299309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'Curva Arbitraria'!$F$13</c:f>
              <c:strCache>
                <c:ptCount val="1"/>
                <c:pt idx="0">
                  <c:v>Curva Base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val>
            <c:numRef>
              <c:f>'Curva Arbitraria'!$H$13:$S$13</c:f>
              <c:numCache>
                <c:formatCode>#,##0;\(#,##0\)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'Curva Arbitraria'!$F$20</c:f>
              <c:strCache>
                <c:ptCount val="1"/>
                <c:pt idx="0">
                  <c:v>Nuova curva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val>
            <c:numRef>
              <c:f>'Curva Arbitraria'!$H$20:$S$20</c:f>
              <c:numCache>
                <c:formatCode>#,##0;\(#,##0\)</c:formatCode>
                <c:ptCount val="12"/>
                <c:pt idx="0">
                  <c:v>10</c:v>
                </c:pt>
                <c:pt idx="1">
                  <c:v>7.8393487576642471</c:v>
                </c:pt>
                <c:pt idx="2">
                  <c:v>8.6421640702910594</c:v>
                </c:pt>
                <c:pt idx="3">
                  <c:v>6.586702321885662</c:v>
                </c:pt>
                <c:pt idx="4">
                  <c:v>5.5323703568762763</c:v>
                </c:pt>
                <c:pt idx="5">
                  <c:v>6.3248180164336629</c:v>
                </c:pt>
                <c:pt idx="6">
                  <c:v>7.0832077513688114</c:v>
                </c:pt>
                <c:pt idx="7">
                  <c:v>6.940966985746357</c:v>
                </c:pt>
                <c:pt idx="8">
                  <c:v>7.6517804414108337</c:v>
                </c:pt>
                <c:pt idx="9">
                  <c:v>8.3312465968463343</c:v>
                </c:pt>
                <c:pt idx="10">
                  <c:v>6.5311547658781803</c:v>
                </c:pt>
                <c:pt idx="1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92544"/>
        <c:axId val="240494080"/>
      </c:lineChart>
      <c:catAx>
        <c:axId val="24049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494080"/>
        <c:crosses val="autoZero"/>
        <c:auto val="1"/>
        <c:lblAlgn val="ctr"/>
        <c:lblOffset val="100"/>
        <c:noMultiLvlLbl val="0"/>
      </c:catAx>
      <c:valAx>
        <c:axId val="240494080"/>
        <c:scaling>
          <c:orientation val="minMax"/>
        </c:scaling>
        <c:delete val="0"/>
        <c:axPos val="l"/>
        <c:majorGridlines/>
        <c:numFmt formatCode="#,##0;\(#,##0\)" sourceLinked="1"/>
        <c:majorTickMark val="out"/>
        <c:minorTickMark val="none"/>
        <c:tickLblPos val="nextTo"/>
        <c:crossAx val="24049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54124137260618E-2"/>
          <c:y val="0.49035688247302422"/>
          <c:w val="0.1247303635656654"/>
          <c:h val="0.1674343832020997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'S modificata'!$H$11:$T$11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'S modificata'!$H$20:$T$20</c:f>
              <c:numCache>
                <c:formatCode>0%</c:formatCode>
                <c:ptCount val="13"/>
                <c:pt idx="0">
                  <c:v>0.1</c:v>
                </c:pt>
                <c:pt idx="1">
                  <c:v>0.10238803759694198</c:v>
                </c:pt>
                <c:pt idx="2">
                  <c:v>0.1105473105682339</c:v>
                </c:pt>
                <c:pt idx="3">
                  <c:v>0.1370429635880307</c:v>
                </c:pt>
                <c:pt idx="4">
                  <c:v>0.21061735817534927</c:v>
                </c:pt>
                <c:pt idx="5">
                  <c:v>0.34955700166170778</c:v>
                </c:pt>
                <c:pt idx="6">
                  <c:v>0.48849664514806623</c:v>
                </c:pt>
                <c:pt idx="7">
                  <c:v>0.56207103973538486</c:v>
                </c:pt>
                <c:pt idx="8">
                  <c:v>0.58856669275518159</c:v>
                </c:pt>
                <c:pt idx="9">
                  <c:v>0.59672596572647363</c:v>
                </c:pt>
                <c:pt idx="10">
                  <c:v>0.59911400332341558</c:v>
                </c:pt>
                <c:pt idx="11">
                  <c:v>0.59980241679634627</c:v>
                </c:pt>
                <c:pt idx="12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 modificata'!$F$13</c:f>
              <c:strCache>
                <c:ptCount val="1"/>
                <c:pt idx="0">
                  <c:v>Curva Base</c:v>
                </c:pt>
              </c:strCache>
            </c:strRef>
          </c:tx>
          <c:marker>
            <c:symbol val="square"/>
            <c:size val="7"/>
          </c:marker>
          <c:cat>
            <c:numRef>
              <c:f>'S modificata'!$H$11:$T$11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'S modificata'!$H$13:$T$13</c:f>
              <c:numCache>
                <c:formatCode>0%</c:formatCode>
                <c:ptCount val="13"/>
                <c:pt idx="0">
                  <c:v>1.9267346633274757E-3</c:v>
                </c:pt>
                <c:pt idx="1">
                  <c:v>6.6928509242848554E-3</c:v>
                </c:pt>
                <c:pt idx="2">
                  <c:v>2.2977369910025615E-2</c:v>
                </c:pt>
                <c:pt idx="3">
                  <c:v>7.5858180021243546E-2</c:v>
                </c:pt>
                <c:pt idx="4">
                  <c:v>0.22270013882530884</c:v>
                </c:pt>
                <c:pt idx="5">
                  <c:v>0.5</c:v>
                </c:pt>
                <c:pt idx="6">
                  <c:v>0.77729986117469108</c:v>
                </c:pt>
                <c:pt idx="7">
                  <c:v>0.92414181997875655</c:v>
                </c:pt>
                <c:pt idx="8">
                  <c:v>0.97702263008997436</c:v>
                </c:pt>
                <c:pt idx="9">
                  <c:v>0.99330714907571527</c:v>
                </c:pt>
                <c:pt idx="10">
                  <c:v>0.99807326533667251</c:v>
                </c:pt>
                <c:pt idx="11">
                  <c:v>0.9994472213630764</c:v>
                </c:pt>
                <c:pt idx="12">
                  <c:v>0.9998415637808975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00736"/>
        <c:axId val="240906624"/>
      </c:lineChart>
      <c:catAx>
        <c:axId val="2409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906624"/>
        <c:crosses val="autoZero"/>
        <c:auto val="1"/>
        <c:lblAlgn val="ctr"/>
        <c:lblOffset val="100"/>
        <c:noMultiLvlLbl val="0"/>
      </c:catAx>
      <c:valAx>
        <c:axId val="240906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09007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22</xdr:row>
      <xdr:rowOff>76200</xdr:rowOff>
    </xdr:from>
    <xdr:to>
      <xdr:col>20</xdr:col>
      <xdr:colOff>523875</xdr:colOff>
      <xdr:row>36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</xdr:row>
      <xdr:rowOff>28575</xdr:rowOff>
    </xdr:from>
    <xdr:to>
      <xdr:col>8</xdr:col>
      <xdr:colOff>304800</xdr:colOff>
      <xdr:row>4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9075"/>
          <a:ext cx="22288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200025</xdr:colOff>
      <xdr:row>21</xdr:row>
      <xdr:rowOff>66675</xdr:rowOff>
    </xdr:from>
    <xdr:to>
      <xdr:col>19</xdr:col>
      <xdr:colOff>57150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rzaghi/My%20Documents/Curva%20a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 a S"/>
    </sheetNames>
    <sheetDataSet>
      <sheetData sheetId="0">
        <row r="11">
          <cell r="H11">
            <v>1</v>
          </cell>
          <cell r="I11">
            <v>2</v>
          </cell>
          <cell r="J11">
            <v>3</v>
          </cell>
          <cell r="K11">
            <v>4</v>
          </cell>
          <cell r="L11">
            <v>5</v>
          </cell>
          <cell r="M11">
            <v>6</v>
          </cell>
          <cell r="N11">
            <v>7</v>
          </cell>
          <cell r="O11">
            <v>8</v>
          </cell>
          <cell r="P11">
            <v>9</v>
          </cell>
          <cell r="Q11">
            <v>10</v>
          </cell>
          <cell r="R11">
            <v>11</v>
          </cell>
          <cell r="S11">
            <v>12</v>
          </cell>
          <cell r="T11">
            <v>13</v>
          </cell>
        </row>
        <row r="13">
          <cell r="F13" t="str">
            <v>Curva Base</v>
          </cell>
          <cell r="H13">
            <v>1.9267346633274757E-3</v>
          </cell>
          <cell r="I13">
            <v>6.6928509242848554E-3</v>
          </cell>
          <cell r="J13">
            <v>2.2977369910025615E-2</v>
          </cell>
          <cell r="K13">
            <v>7.5858180021243546E-2</v>
          </cell>
          <cell r="L13">
            <v>0.22270013882530884</v>
          </cell>
          <cell r="M13">
            <v>0.5</v>
          </cell>
          <cell r="N13">
            <v>0.77729986117469108</v>
          </cell>
          <cell r="O13">
            <v>0.92414181997875655</v>
          </cell>
          <cell r="P13">
            <v>0.97702263008997436</v>
          </cell>
          <cell r="Q13">
            <v>0.99330714907571527</v>
          </cell>
          <cell r="R13">
            <v>0.99807326533667251</v>
          </cell>
          <cell r="S13">
            <v>0.9994472213630764</v>
          </cell>
          <cell r="T13">
            <v>0.9998415637808975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Z20"/>
  <sheetViews>
    <sheetView topLeftCell="A7" workbookViewId="0">
      <selection activeCell="D13" sqref="D13"/>
    </sheetView>
  </sheetViews>
  <sheetFormatPr defaultRowHeight="15" x14ac:dyDescent="0.25"/>
  <cols>
    <col min="6" max="6" width="11.85546875" bestFit="1" customWidth="1"/>
    <col min="7" max="7" width="4" customWidth="1"/>
  </cols>
  <sheetData>
    <row r="11" spans="6:26" x14ac:dyDescent="0.25">
      <c r="H11">
        <v>1</v>
      </c>
      <c r="I11">
        <v>2</v>
      </c>
      <c r="J11">
        <v>3</v>
      </c>
      <c r="K11">
        <v>4</v>
      </c>
      <c r="L11">
        <v>5</v>
      </c>
      <c r="M11">
        <v>6</v>
      </c>
      <c r="N11">
        <v>7</v>
      </c>
      <c r="O11">
        <v>8</v>
      </c>
      <c r="P11">
        <v>9</v>
      </c>
      <c r="Q11">
        <v>10</v>
      </c>
      <c r="R11">
        <v>11</v>
      </c>
      <c r="S11">
        <v>12</v>
      </c>
      <c r="T11" t="s">
        <v>22</v>
      </c>
      <c r="U11" t="s">
        <v>21</v>
      </c>
    </row>
    <row r="13" spans="6:26" x14ac:dyDescent="0.25">
      <c r="F13" t="s">
        <v>1</v>
      </c>
      <c r="H13" s="9">
        <v>10</v>
      </c>
      <c r="I13" s="9">
        <v>8</v>
      </c>
      <c r="J13" s="9">
        <f>+I13+1</f>
        <v>9</v>
      </c>
      <c r="K13" s="9">
        <f>+I13-1</f>
        <v>7</v>
      </c>
      <c r="L13" s="9">
        <f>+K13-1</f>
        <v>6</v>
      </c>
      <c r="M13" s="9">
        <f>+L13+1</f>
        <v>7</v>
      </c>
      <c r="N13" s="9">
        <f>+M13+1</f>
        <v>8</v>
      </c>
      <c r="O13" s="9">
        <f>+N13</f>
        <v>8</v>
      </c>
      <c r="P13" s="9">
        <f>+O13+1</f>
        <v>9</v>
      </c>
      <c r="Q13" s="9">
        <f>+P13+1</f>
        <v>10</v>
      </c>
      <c r="R13" s="9">
        <f>+Q13-2</f>
        <v>8</v>
      </c>
      <c r="S13" s="9">
        <f>R13-3</f>
        <v>5</v>
      </c>
      <c r="U13" s="1"/>
      <c r="V13" s="1"/>
      <c r="W13" s="1"/>
      <c r="X13" s="1"/>
      <c r="Y13" s="1"/>
      <c r="Z13" s="1"/>
    </row>
    <row r="14" spans="6:26" x14ac:dyDescent="0.2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>
        <f>+S13/H13</f>
        <v>0.5</v>
      </c>
      <c r="V14" s="3"/>
      <c r="W14" s="3"/>
      <c r="X14" s="3"/>
      <c r="Y14" s="3"/>
      <c r="Z14" s="3"/>
    </row>
    <row r="18" spans="6:21" x14ac:dyDescent="0.25">
      <c r="I18" s="2">
        <f t="shared" ref="I18:S18" si="0">+I13/H13*(1-$U$18)</f>
        <v>0.78393487576642473</v>
      </c>
      <c r="J18" s="2">
        <f t="shared" si="0"/>
        <v>1.1024084190465349</v>
      </c>
      <c r="K18" s="2">
        <f t="shared" si="0"/>
        <v>0.76215890699513511</v>
      </c>
      <c r="L18" s="2">
        <f t="shared" si="0"/>
        <v>0.83993022403545503</v>
      </c>
      <c r="M18" s="2">
        <f t="shared" si="0"/>
        <v>1.1432383604927028</v>
      </c>
      <c r="N18" s="2">
        <f t="shared" si="0"/>
        <v>1.1199069653806066</v>
      </c>
      <c r="O18" s="2">
        <f t="shared" si="0"/>
        <v>0.97991859470803089</v>
      </c>
      <c r="P18" s="2">
        <f t="shared" si="0"/>
        <v>1.1024084190465349</v>
      </c>
      <c r="Q18" s="2">
        <f t="shared" si="0"/>
        <v>1.0887984385644789</v>
      </c>
      <c r="R18" s="2">
        <f t="shared" si="0"/>
        <v>0.78393487576642473</v>
      </c>
      <c r="S18" s="2">
        <f t="shared" si="0"/>
        <v>0.6124491216925193</v>
      </c>
      <c r="T18" s="2">
        <f>+S20/H20</f>
        <v>0.4</v>
      </c>
      <c r="U18" s="2">
        <f>1-(T18/T14)^(1/(S11-H11))</f>
        <v>2.0081405291969112E-2</v>
      </c>
    </row>
    <row r="20" spans="6:21" x14ac:dyDescent="0.25">
      <c r="F20" t="s">
        <v>0</v>
      </c>
      <c r="H20" s="1">
        <v>10</v>
      </c>
      <c r="I20" s="1">
        <f t="shared" ref="I20:R20" si="1">+I18*H20</f>
        <v>7.8393487576642471</v>
      </c>
      <c r="J20" s="1">
        <f t="shared" si="1"/>
        <v>8.6421640702910594</v>
      </c>
      <c r="K20" s="1">
        <f t="shared" si="1"/>
        <v>6.586702321885662</v>
      </c>
      <c r="L20" s="1">
        <f t="shared" si="1"/>
        <v>5.5323703568762763</v>
      </c>
      <c r="M20" s="1">
        <f t="shared" si="1"/>
        <v>6.3248180164336629</v>
      </c>
      <c r="N20" s="1">
        <f t="shared" si="1"/>
        <v>7.0832077513688114</v>
      </c>
      <c r="O20" s="1">
        <f t="shared" si="1"/>
        <v>6.940966985746357</v>
      </c>
      <c r="P20" s="1">
        <f t="shared" si="1"/>
        <v>7.6517804414108337</v>
      </c>
      <c r="Q20" s="1">
        <f t="shared" si="1"/>
        <v>8.3312465968463343</v>
      </c>
      <c r="R20" s="1">
        <f t="shared" si="1"/>
        <v>6.5311547658781803</v>
      </c>
      <c r="S20" s="9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Z20"/>
  <sheetViews>
    <sheetView tabSelected="1" topLeftCell="A10" workbookViewId="0">
      <selection activeCell="D29" sqref="D29"/>
    </sheetView>
  </sheetViews>
  <sheetFormatPr defaultRowHeight="15" x14ac:dyDescent="0.25"/>
  <cols>
    <col min="6" max="6" width="11.85546875" bestFit="1" customWidth="1"/>
    <col min="7" max="7" width="4" customWidth="1"/>
    <col min="8" max="20" width="9.140625" style="4"/>
  </cols>
  <sheetData>
    <row r="2" spans="6:26" x14ac:dyDescent="0.25">
      <c r="J2" s="4" t="s">
        <v>2</v>
      </c>
      <c r="K2" s="4" t="s">
        <v>6</v>
      </c>
      <c r="L2" s="4">
        <v>1</v>
      </c>
    </row>
    <row r="3" spans="6:26" x14ac:dyDescent="0.25">
      <c r="J3" s="4" t="s">
        <v>3</v>
      </c>
      <c r="K3" s="4" t="s">
        <v>6</v>
      </c>
      <c r="L3" s="4">
        <v>0.8</v>
      </c>
    </row>
    <row r="4" spans="6:26" x14ac:dyDescent="0.25">
      <c r="J4" s="4" t="s">
        <v>4</v>
      </c>
      <c r="K4" s="4" t="s">
        <v>6</v>
      </c>
      <c r="L4" s="4">
        <v>0</v>
      </c>
    </row>
    <row r="5" spans="6:26" x14ac:dyDescent="0.25">
      <c r="J5" s="4" t="s">
        <v>5</v>
      </c>
      <c r="K5" s="4" t="s">
        <v>6</v>
      </c>
      <c r="L5" s="4">
        <v>1</v>
      </c>
    </row>
    <row r="6" spans="6:26" x14ac:dyDescent="0.25">
      <c r="J6" s="4" t="s">
        <v>7</v>
      </c>
      <c r="K6" s="4" t="s">
        <v>6</v>
      </c>
      <c r="L6" s="4">
        <v>6</v>
      </c>
    </row>
    <row r="7" spans="6:26" x14ac:dyDescent="0.25">
      <c r="J7" s="4" t="s">
        <v>8</v>
      </c>
      <c r="K7" s="4" t="s">
        <v>6</v>
      </c>
      <c r="L7" s="4">
        <v>1</v>
      </c>
    </row>
    <row r="11" spans="6:26" x14ac:dyDescent="0.25"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4">
        <v>6</v>
      </c>
      <c r="N11" s="4">
        <v>7</v>
      </c>
      <c r="O11" s="4">
        <v>8</v>
      </c>
      <c r="P11" s="4">
        <v>9</v>
      </c>
      <c r="Q11" s="4">
        <v>10</v>
      </c>
      <c r="R11" s="4">
        <v>11</v>
      </c>
      <c r="S11" s="4">
        <v>12</v>
      </c>
      <c r="T11" s="4">
        <v>13</v>
      </c>
    </row>
    <row r="13" spans="6:26" x14ac:dyDescent="0.25">
      <c r="F13" t="s">
        <v>1</v>
      </c>
      <c r="H13" s="8">
        <f>$L$2*(1+$L$4*EXP(-(H$11-$L$6)/$L$3))/(1+$L$5*EXP(-(H$11-$L$6)/$L$3))*$L$7</f>
        <v>1.9267346633274757E-3</v>
      </c>
      <c r="I13" s="8">
        <f t="shared" ref="I13:T13" si="0">$L$2*(1+$L$4*EXP(-(I$11-$L$6)/$L$3))/(1+$L$5*EXP(-(I$11-$L$6)/$L$3))*$L$7</f>
        <v>6.6928509242848554E-3</v>
      </c>
      <c r="J13" s="8">
        <f t="shared" si="0"/>
        <v>2.2977369910025615E-2</v>
      </c>
      <c r="K13" s="8">
        <f t="shared" si="0"/>
        <v>7.5858180021243546E-2</v>
      </c>
      <c r="L13" s="8">
        <f t="shared" si="0"/>
        <v>0.22270013882530884</v>
      </c>
      <c r="M13" s="8">
        <f t="shared" si="0"/>
        <v>0.5</v>
      </c>
      <c r="N13" s="8">
        <f t="shared" si="0"/>
        <v>0.77729986117469108</v>
      </c>
      <c r="O13" s="8">
        <f t="shared" si="0"/>
        <v>0.92414181997875655</v>
      </c>
      <c r="P13" s="8">
        <f t="shared" si="0"/>
        <v>0.97702263008997436</v>
      </c>
      <c r="Q13" s="8">
        <f t="shared" si="0"/>
        <v>0.99330714907571527</v>
      </c>
      <c r="R13" s="8">
        <f t="shared" si="0"/>
        <v>0.99807326533667251</v>
      </c>
      <c r="S13" s="8">
        <f t="shared" si="0"/>
        <v>0.9994472213630764</v>
      </c>
      <c r="T13" s="8">
        <f t="shared" si="0"/>
        <v>0.9998415637808975</v>
      </c>
      <c r="U13" s="1"/>
      <c r="V13" s="1"/>
      <c r="W13" s="1"/>
      <c r="X13" s="1"/>
      <c r="Y13" s="1"/>
      <c r="Z13" s="1"/>
    </row>
    <row r="14" spans="6:26" x14ac:dyDescent="0.25"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V14" s="3"/>
      <c r="W14" s="3"/>
      <c r="X14" s="3"/>
      <c r="Y14" s="3"/>
      <c r="Z14" s="3"/>
    </row>
    <row r="18" spans="6:21" x14ac:dyDescent="0.25"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2"/>
    </row>
    <row r="19" spans="6:21" x14ac:dyDescent="0.25"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  <c r="P19" s="4" t="s">
        <v>17</v>
      </c>
      <c r="Q19" s="4" t="s">
        <v>18</v>
      </c>
      <c r="R19" s="4" t="s">
        <v>19</v>
      </c>
      <c r="S19" s="4" t="s">
        <v>20</v>
      </c>
      <c r="T19" s="4" t="s">
        <v>9</v>
      </c>
    </row>
    <row r="20" spans="6:21" x14ac:dyDescent="0.25">
      <c r="F20" t="s">
        <v>0</v>
      </c>
      <c r="H20" s="8">
        <v>0.1</v>
      </c>
      <c r="I20" s="7">
        <f>+$H$20+($T$20-$H$20)/($T$13-$H$13)*(I13-$H$13)</f>
        <v>0.10238803759694198</v>
      </c>
      <c r="J20" s="7">
        <f t="shared" ref="J20:S20" si="1">+$H$20+($T$20-$H$20)/($T$13-$H$13)*(J13-$H$13)</f>
        <v>0.1105473105682339</v>
      </c>
      <c r="K20" s="7">
        <f t="shared" si="1"/>
        <v>0.1370429635880307</v>
      </c>
      <c r="L20" s="7">
        <f t="shared" si="1"/>
        <v>0.21061735817534927</v>
      </c>
      <c r="M20" s="7">
        <f t="shared" si="1"/>
        <v>0.34955700166170778</v>
      </c>
      <c r="N20" s="7">
        <f t="shared" si="1"/>
        <v>0.48849664514806623</v>
      </c>
      <c r="O20" s="7">
        <f t="shared" si="1"/>
        <v>0.56207103973538486</v>
      </c>
      <c r="P20" s="7">
        <f t="shared" si="1"/>
        <v>0.58856669275518159</v>
      </c>
      <c r="Q20" s="7">
        <f t="shared" si="1"/>
        <v>0.59672596572647363</v>
      </c>
      <c r="R20" s="7">
        <f t="shared" si="1"/>
        <v>0.59911400332341558</v>
      </c>
      <c r="S20" s="7">
        <f t="shared" si="1"/>
        <v>0.59980241679634627</v>
      </c>
      <c r="T20" s="8">
        <v>0.6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Curva Arbitraria</vt:lpstr>
      <vt:lpstr>S modificata</vt:lpstr>
    </vt:vector>
  </TitlesOfParts>
  <Company>Vertex Pharmaceuticals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Terzaghi</dc:creator>
  <cp:lastModifiedBy>Andrea Terzaghi</cp:lastModifiedBy>
  <dcterms:created xsi:type="dcterms:W3CDTF">2013-12-02T13:26:05Z</dcterms:created>
  <dcterms:modified xsi:type="dcterms:W3CDTF">2014-02-05T21:57:15Z</dcterms:modified>
</cp:coreProperties>
</file>